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B697FD83-300D-42F3-8A07-CCC9717B3DA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abellen und Diagramme" sheetId="1" r:id="rId1"/>
  </sheets>
  <definedNames>
    <definedName name="_c">'Tabellen und Diagramme'!$B$8</definedName>
    <definedName name="a">'Tabellen und Diagramme'!$B$7</definedName>
    <definedName name="b">'Tabellen und Diagramme'!$C$7</definedName>
    <definedName name="d">'Tabellen und Diagramme'!$C$8</definedName>
    <definedName name="e">'Tabellen und Diagramme'!$D$7</definedName>
    <definedName name="f">'Tabellen und Diagramme'!$E$7</definedName>
    <definedName name="g">'Tabellen und Diagramme'!$D$8</definedName>
    <definedName name="h">'Tabellen und Diagramme'!$E$8</definedName>
    <definedName name="x">'Tabellen und Diagramme'!$B$3</definedName>
  </definedNames>
  <calcPr calcId="179021"/>
</workbook>
</file>

<file path=xl/calcChain.xml><?xml version="1.0" encoding="utf-8"?>
<calcChain xmlns="http://schemas.openxmlformats.org/spreadsheetml/2006/main">
  <c r="I12" i="1" l="1"/>
  <c r="I11" i="1"/>
  <c r="J12" i="1"/>
  <c r="J11" i="1"/>
  <c r="I7" i="1"/>
  <c r="L22" i="1"/>
  <c r="J24" i="1"/>
  <c r="H24" i="1"/>
  <c r="J23" i="1"/>
  <c r="H23" i="1"/>
  <c r="J22" i="1"/>
  <c r="H22" i="1"/>
  <c r="L21" i="1"/>
  <c r="J21" i="1"/>
  <c r="H21" i="1"/>
  <c r="H8" i="1"/>
  <c r="G8" i="1"/>
  <c r="I8" i="1" s="1"/>
  <c r="H7" i="1"/>
  <c r="G7" i="1"/>
  <c r="L23" i="1" l="1"/>
  <c r="L24" i="1"/>
</calcChain>
</file>

<file path=xl/sharedStrings.xml><?xml version="1.0" encoding="utf-8"?>
<sst xmlns="http://schemas.openxmlformats.org/spreadsheetml/2006/main" count="39" uniqueCount="33">
  <si>
    <t>Simpsonsches Paradoxon</t>
  </si>
  <si>
    <t>B</t>
  </si>
  <si>
    <t>A</t>
  </si>
  <si>
    <t>-B</t>
  </si>
  <si>
    <t>C</t>
  </si>
  <si>
    <t>-C</t>
  </si>
  <si>
    <t>a</t>
  </si>
  <si>
    <t>b</t>
  </si>
  <si>
    <t>c</t>
  </si>
  <si>
    <t>d</t>
  </si>
  <si>
    <t>e</t>
  </si>
  <si>
    <t>f</t>
  </si>
  <si>
    <t>g</t>
  </si>
  <si>
    <t>h</t>
  </si>
  <si>
    <t>Muster:</t>
  </si>
  <si>
    <t>F</t>
  </si>
  <si>
    <t>P(A|BC)=</t>
  </si>
  <si>
    <t>P(A|-BC)=</t>
  </si>
  <si>
    <t>P(A|B-C)=</t>
  </si>
  <si>
    <t>P(A|-B-C)=</t>
  </si>
  <si>
    <t>P(A|B)=</t>
  </si>
  <si>
    <t>P(A|-B)=</t>
  </si>
  <si>
    <t>Wahrscheinlichkeitsinterpretation</t>
  </si>
  <si>
    <t>P(C|B)=</t>
  </si>
  <si>
    <t>P(C|-B)=</t>
  </si>
  <si>
    <t>P(-C|B)=</t>
  </si>
  <si>
    <t>P(-C|-B)=</t>
  </si>
  <si>
    <t>Gesamt</t>
  </si>
  <si>
    <t>FB1</t>
  </si>
  <si>
    <t>FB2</t>
  </si>
  <si>
    <t>Ang</t>
  </si>
  <si>
    <t>Bew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</si>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</sst>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3" borderId="1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2" fillId="0" borderId="15" xfId="0" applyFont="1" applyBorder="1"/>
    <xf numFmtId="0" fontId="0" fillId="0" borderId="9" xfId="0" applyBorder="1" applyAlignment="1">
      <alignment horizontal="right"/>
    </xf>
    <xf numFmtId="9" fontId="0" fillId="0" borderId="0" xfId="0" applyNumberFormat="1" applyBorder="1"/>
    <xf numFmtId="0" fontId="0" fillId="0" borderId="0" xfId="0" applyBorder="1" applyAlignment="1">
      <alignment horizontal="right"/>
    </xf>
    <xf numFmtId="0" fontId="0" fillId="4" borderId="9" xfId="0" applyFill="1" applyBorder="1" applyAlignment="1">
      <alignment horizontal="right"/>
    </xf>
    <xf numFmtId="9" fontId="0" fillId="4" borderId="0" xfId="0" applyNumberFormat="1" applyFill="1" applyBorder="1"/>
    <xf numFmtId="0" fontId="0" fillId="4" borderId="0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9" fontId="0" fillId="4" borderId="6" xfId="0" applyNumberFormat="1" applyFill="1" applyBorder="1"/>
    <xf numFmtId="0" fontId="0" fillId="4" borderId="6" xfId="0" applyFill="1" applyBorder="1" applyAlignment="1">
      <alignment horizontal="right"/>
    </xf>
    <xf numFmtId="10" fontId="0" fillId="0" borderId="4" xfId="0" applyNumberFormat="1" applyBorder="1"/>
    <xf numFmtId="10" fontId="0" fillId="4" borderId="4" xfId="0" applyNumberFormat="1" applyFill="1" applyBorder="1"/>
    <xf numFmtId="10" fontId="0" fillId="4" borderId="5" xfId="0" applyNumberFormat="1" applyFill="1" applyBorder="1"/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2" xfId="0" applyFill="1" applyBorder="1"/>
    <xf numFmtId="0" fontId="0" fillId="2" borderId="11" xfId="0" quotePrefix="1" applyFill="1" applyBorder="1" applyAlignment="1">
      <alignment horizontal="right"/>
    </xf>
    <xf numFmtId="0" fontId="0" fillId="0" borderId="0" xfId="0"/>
    <xf numFmtId="0" fontId="1" fillId="3" borderId="8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tabSelected="1" workbookViewId="0">
      <selection activeCell="C35" sqref="C35"/>
    </sheetView>
  </sheetViews>
  <sheetFormatPr baseColWidth="10" defaultRowHeight="12.75" x14ac:dyDescent="0.2"/>
  <cols>
    <col min="1" max="1" width="17.7109375" customWidth="1"/>
    <col min="2" max="2" width="16.42578125" customWidth="1"/>
    <col min="3" max="3" width="12" customWidth="1"/>
    <col min="4" max="4" width="14.42578125" customWidth="1"/>
    <col min="5" max="5" width="11.7109375" customWidth="1"/>
    <col min="6" max="6" width="5.140625" customWidth="1"/>
    <col min="7" max="7" width="11.85546875" customWidth="1"/>
    <col min="8" max="8" width="7.85546875" customWidth="1"/>
    <col min="9" max="9" width="9.7109375" customWidth="1"/>
    <col min="10" max="10" width="7.5703125" customWidth="1"/>
    <col min="11" max="11" width="7.140625" customWidth="1"/>
    <col min="12" max="12" width="8" customWidth="1"/>
    <col min="13" max="13" width="10.28515625" customWidth="1"/>
  </cols>
  <sheetData>
    <row r="1" spans="1:17" x14ac:dyDescent="0.2">
      <c r="A1" s="1" t="s">
        <v>0</v>
      </c>
    </row>
    <row r="4" spans="1:17" ht="13.5" thickBot="1" x14ac:dyDescent="0.25"/>
    <row r="5" spans="1:17" x14ac:dyDescent="0.2">
      <c r="B5" s="38"/>
      <c r="C5" s="43" t="s">
        <v>28</v>
      </c>
      <c r="D5" s="44" t="s">
        <v>29</v>
      </c>
      <c r="E5" s="39"/>
    </row>
    <row r="6" spans="1:17" s="4" customFormat="1" ht="13.5" thickBot="1" x14ac:dyDescent="0.25">
      <c r="B6" s="45" t="s">
        <v>30</v>
      </c>
      <c r="C6" s="46" t="s">
        <v>31</v>
      </c>
      <c r="D6" s="45" t="s">
        <v>30</v>
      </c>
      <c r="E6" s="46" t="s">
        <v>31</v>
      </c>
      <c r="G6"/>
      <c r="H6"/>
      <c r="I6"/>
      <c r="J6"/>
      <c r="K6"/>
      <c r="L6"/>
      <c r="M6"/>
      <c r="N6"/>
      <c r="O6"/>
      <c r="P6"/>
      <c r="Q6"/>
    </row>
    <row r="7" spans="1:17" x14ac:dyDescent="0.2">
      <c r="A7" s="47" t="s">
        <v>32</v>
      </c>
      <c r="B7" s="33">
        <v>864</v>
      </c>
      <c r="C7" s="34">
        <v>1385</v>
      </c>
      <c r="D7" s="18">
        <v>328</v>
      </c>
      <c r="E7" s="34">
        <v>1205</v>
      </c>
      <c r="G7">
        <f>e+a</f>
        <v>1192</v>
      </c>
      <c r="H7" s="42">
        <f>f+b</f>
        <v>2590</v>
      </c>
      <c r="I7">
        <f>G7/H7%</f>
        <v>46.023166023166027</v>
      </c>
    </row>
    <row r="8" spans="1:17" ht="13.5" thickBot="1" x14ac:dyDescent="0.25">
      <c r="A8" s="47" t="s">
        <v>15</v>
      </c>
      <c r="B8" s="35">
        <v>106</v>
      </c>
      <c r="C8" s="36">
        <v>133</v>
      </c>
      <c r="D8" s="37">
        <v>451</v>
      </c>
      <c r="E8" s="36">
        <v>1702</v>
      </c>
      <c r="G8" s="42">
        <f>g+_c</f>
        <v>557</v>
      </c>
      <c r="H8">
        <f>h+d</f>
        <v>1835</v>
      </c>
      <c r="I8">
        <f>G8/H8%</f>
        <v>30.354223433242506</v>
      </c>
    </row>
    <row r="9" spans="1:17" x14ac:dyDescent="0.2">
      <c r="B9" s="10"/>
      <c r="C9" s="10"/>
      <c r="D9" s="10"/>
      <c r="E9" s="10"/>
    </row>
    <row r="10" spans="1:17" ht="13.5" thickBot="1" x14ac:dyDescent="0.25">
      <c r="A10" t="s">
        <v>14</v>
      </c>
    </row>
    <row r="11" spans="1:17" x14ac:dyDescent="0.2">
      <c r="B11" s="13" t="s">
        <v>4</v>
      </c>
      <c r="C11" s="40"/>
      <c r="D11" s="41" t="s">
        <v>5</v>
      </c>
      <c r="E11" s="6"/>
      <c r="I11">
        <f>a/b%</f>
        <v>62.382671480144403</v>
      </c>
      <c r="J11">
        <f>e/f%</f>
        <v>27.219917012448132</v>
      </c>
    </row>
    <row r="12" spans="1:17" ht="13.5" thickBot="1" x14ac:dyDescent="0.25">
      <c r="A12" s="4"/>
      <c r="B12" s="14" t="s">
        <v>2</v>
      </c>
      <c r="C12" s="19" t="s">
        <v>27</v>
      </c>
      <c r="D12" s="5" t="s">
        <v>2</v>
      </c>
      <c r="E12" s="9" t="s">
        <v>27</v>
      </c>
      <c r="I12">
        <f>_c/d%</f>
        <v>79.699248120300751</v>
      </c>
      <c r="J12">
        <f>g/h%</f>
        <v>26.498237367802584</v>
      </c>
    </row>
    <row r="13" spans="1:17" x14ac:dyDescent="0.2">
      <c r="A13" s="2" t="s">
        <v>1</v>
      </c>
      <c r="B13" s="15" t="s">
        <v>6</v>
      </c>
      <c r="C13" s="16" t="s">
        <v>7</v>
      </c>
      <c r="D13" s="7" t="s">
        <v>10</v>
      </c>
      <c r="E13" s="8" t="s">
        <v>11</v>
      </c>
    </row>
    <row r="14" spans="1:17" ht="13.5" thickBot="1" x14ac:dyDescent="0.25">
      <c r="A14" s="3" t="s">
        <v>3</v>
      </c>
      <c r="B14" s="14" t="s">
        <v>8</v>
      </c>
      <c r="C14" s="17" t="s">
        <v>9</v>
      </c>
      <c r="D14" s="5" t="s">
        <v>12</v>
      </c>
      <c r="E14" s="9" t="s">
        <v>13</v>
      </c>
    </row>
    <row r="19" spans="7:12" ht="13.5" thickBot="1" x14ac:dyDescent="0.25"/>
    <row r="20" spans="7:12" x14ac:dyDescent="0.2">
      <c r="G20" s="20" t="s">
        <v>22</v>
      </c>
      <c r="H20" s="11"/>
      <c r="I20" s="11"/>
      <c r="J20" s="11"/>
      <c r="K20" s="11"/>
      <c r="L20" s="12"/>
    </row>
    <row r="21" spans="7:12" x14ac:dyDescent="0.2">
      <c r="G21" s="21" t="s">
        <v>16</v>
      </c>
      <c r="H21" s="22">
        <f>a/b</f>
        <v>0.62382671480144403</v>
      </c>
      <c r="I21" s="23" t="s">
        <v>18</v>
      </c>
      <c r="J21" s="22">
        <f>e/f</f>
        <v>0.2721991701244813</v>
      </c>
      <c r="K21" s="23" t="s">
        <v>20</v>
      </c>
      <c r="L21" s="30">
        <f>(a+e)/(b+f)</f>
        <v>0.46023166023166023</v>
      </c>
    </row>
    <row r="22" spans="7:12" x14ac:dyDescent="0.2">
      <c r="G22" s="21" t="s">
        <v>17</v>
      </c>
      <c r="H22" s="22">
        <f>_c/d</f>
        <v>0.79699248120300747</v>
      </c>
      <c r="I22" s="23" t="s">
        <v>19</v>
      </c>
      <c r="J22" s="22">
        <f>g/h</f>
        <v>0.26498237367802585</v>
      </c>
      <c r="K22" s="23" t="s">
        <v>21</v>
      </c>
      <c r="L22" s="30">
        <f>(_c+g)/(d+h)</f>
        <v>0.30354223433242505</v>
      </c>
    </row>
    <row r="23" spans="7:12" x14ac:dyDescent="0.2">
      <c r="G23" s="24" t="s">
        <v>23</v>
      </c>
      <c r="H23" s="25">
        <f>b/(b+f)</f>
        <v>0.53474903474903479</v>
      </c>
      <c r="I23" s="26" t="s">
        <v>25</v>
      </c>
      <c r="J23" s="25">
        <f>f/(b+f)</f>
        <v>0.46525096525096526</v>
      </c>
      <c r="K23" s="26" t="s">
        <v>20</v>
      </c>
      <c r="L23" s="31">
        <f>H21*H23+J21*J23</f>
        <v>0.46023166023166023</v>
      </c>
    </row>
    <row r="24" spans="7:12" ht="13.5" customHeight="1" thickBot="1" x14ac:dyDescent="0.25">
      <c r="G24" s="27" t="s">
        <v>24</v>
      </c>
      <c r="H24" s="28">
        <f>d/(d+h)</f>
        <v>7.2479564032697549E-2</v>
      </c>
      <c r="I24" s="29" t="s">
        <v>26</v>
      </c>
      <c r="J24" s="28">
        <f>h/(d+h)</f>
        <v>0.92752043596730249</v>
      </c>
      <c r="K24" s="29" t="s">
        <v>21</v>
      </c>
      <c r="L24" s="32">
        <f>H22*H24+J22*J24</f>
        <v>0.30354223433242511</v>
      </c>
    </row>
    <row r="25" spans="7:12" ht="12.75" customHeight="1" x14ac:dyDescent="0.2"/>
    <row r="30" spans="7:12" ht="12.75" customHeight="1" x14ac:dyDescent="0.2"/>
    <row r="31" spans="7:12" ht="12.75" customHeight="1" x14ac:dyDescent="0.2"/>
    <row r="32" spans="7:12" ht="15.75" customHeight="1" x14ac:dyDescent="0.2"/>
    <row r="58" ht="14.25" customHeight="1" x14ac:dyDescent="0.2"/>
  </sheetData>
  <phoneticPr fontId="3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>
    <oddHeader>&amp;F</oddHeader>
    <oddFooter>&amp;LTimm Grams&amp;CSeite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Tabellen und Diagramme</vt:lpstr>
      <vt:lpstr>_c</vt:lpstr>
      <vt:lpstr>a</vt:lpstr>
      <vt:lpstr>b</vt:lpstr>
      <vt:lpstr>d</vt:lpstr>
      <vt:lpstr>e</vt:lpstr>
      <vt:lpstr>f</vt:lpstr>
      <vt:lpstr>g</vt:lpstr>
      <vt:lpstr>h</vt:lpstr>
      <vt:lpstr>x</vt:lpstr>
    </vt:vector>
  </TitlesOfParts>
  <Company>Hochschule Fulda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 Grams</dc:creator>
  <cp:lastModifiedBy>Andreas</cp:lastModifiedBy>
  <cp:lastPrinted>2011-02-27T12:21:48Z</cp:lastPrinted>
  <dcterms:created xsi:type="dcterms:W3CDTF">2010-07-11T12:25:46Z</dcterms:created>
  <dcterms:modified xsi:type="dcterms:W3CDTF">2024-06-14T09:21:36Z</dcterms:modified>
</cp:coreProperties>
</file>